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02-SECOF\16.HEJ\01.TRANSPARÊNCIA\2026\08-Agosto\"/>
    </mc:Choice>
  </mc:AlternateContent>
  <xr:revisionPtr revIDLastSave="0" documentId="13_ncr:1_{02490492-BCE1-41F1-A7B1-D9FC3CC10F39}" xr6:coauthVersionLast="47" xr6:coauthVersionMax="47" xr10:uidLastSave="{00000000-0000-0000-0000-000000000000}"/>
  <bookViews>
    <workbookView xWindow="28680" yWindow="-120" windowWidth="24240" windowHeight="13020" tabRatio="500" xr2:uid="{00000000-000D-0000-FFFF-FFFF00000000}"/>
  </bookViews>
  <sheets>
    <sheet name="08.2026" sheetId="1" r:id="rId1"/>
  </sheets>
  <definedNames>
    <definedName name="_xlnm.Print_Area" localSheetId="0">'08.2026'!$A$1:$B$139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53" i="1" l="1"/>
  <c r="B41" i="1"/>
  <c r="B93" i="1"/>
  <c r="B120" i="1"/>
  <c r="B115" i="1"/>
  <c r="B48" i="1"/>
  <c r="B74" i="1"/>
  <c r="B27" i="1"/>
  <c r="B32" i="1"/>
  <c r="B89" i="1"/>
  <c r="B69" i="1"/>
  <c r="B65" i="1"/>
  <c r="B126" i="1" l="1"/>
  <c r="B38" i="1"/>
  <c r="B98" i="1"/>
  <c r="B71" i="1"/>
  <c r="B62" i="1"/>
  <c r="B132" i="1" l="1"/>
  <c r="B111" i="1"/>
  <c r="B105" i="1"/>
  <c r="B106" i="1" l="1"/>
  <c r="E112" i="1" s="1"/>
  <c r="E113" i="1" l="1"/>
  <c r="B78" i="1"/>
  <c r="B80" i="1" s="1"/>
  <c r="E116" i="1" l="1"/>
</calcChain>
</file>

<file path=xl/sharedStrings.xml><?xml version="1.0" encoding="utf-8"?>
<sst xmlns="http://schemas.openxmlformats.org/spreadsheetml/2006/main" count="120" uniqueCount="120">
  <si>
    <t>Relatório Mensal Comparativo de Recursos Recebidos, Gastos e Devolvidos ao Poder Público</t>
  </si>
  <si>
    <t>Relatório Financeiro Mensal</t>
  </si>
  <si>
    <t xml:space="preserve">1. SALDO BANCÁRIO ANTERIOR  </t>
  </si>
  <si>
    <t>1.1 Caixa</t>
  </si>
  <si>
    <t>2.ENTRADAS DE RECURSOS FINANCEIROS</t>
  </si>
  <si>
    <t>3. RESGATE APLICAÇÃO FINANCEIRA</t>
  </si>
  <si>
    <t>4. APLICAÇÃO FINANCEIRA</t>
  </si>
  <si>
    <t>5. SAÍDAS DE RECURSOS FINANCEIROS</t>
  </si>
  <si>
    <t>5.1 PAGAMENTOS REALIZADOS - CUSTEIO</t>
  </si>
  <si>
    <t>5.1.1 Pessoal</t>
  </si>
  <si>
    <t>5.1.2 Serviços</t>
  </si>
  <si>
    <t>5.1.3 Materiais e Insumos</t>
  </si>
  <si>
    <t xml:space="preserve">5.1.4 Bloqueio Judicial </t>
  </si>
  <si>
    <t>5.1.5 Tributos: Impostos,Taxas e Contribuições</t>
  </si>
  <si>
    <t>5.1.6 Encargos Sociais</t>
  </si>
  <si>
    <t>5.2 PAGAMENTOS REALIZADOS - INVESTIMENTOS</t>
  </si>
  <si>
    <t>5.2.2 Aquisições de Bens Imobilizados</t>
  </si>
  <si>
    <t>5.2.3 Aquisições Direito de Uso de Software</t>
  </si>
  <si>
    <t>6.VALORES DEVOLVIDOS À CONTRATANTE</t>
  </si>
  <si>
    <t xml:space="preserve">6.1 Valores Devolvidos à Contratante - CUSTEIO </t>
  </si>
  <si>
    <t>7.1 Caixa</t>
  </si>
  <si>
    <t>8.INFORMAÇÕES COMPLEMENTARES - GLOSAS</t>
  </si>
  <si>
    <t>TOTAL DAS GLOSAS</t>
  </si>
  <si>
    <t>CNPJ: 05.029.600/0002-87</t>
  </si>
  <si>
    <t>NOME DA ORGANIZAÇÃO SOCIAL/CONTRATADA: ASSOCIAÇÃO DE GESTÃO, INOVAÇÃO E RESULTADOS EM SAÚDE – AGIR</t>
  </si>
  <si>
    <t>CNPJ: 02.529.964/0001-57</t>
  </si>
  <si>
    <t xml:space="preserve">TOTAL DE PAGAMENTOS - INVESTIMENTO </t>
  </si>
  <si>
    <t>TOTAL GERAL DOS PAGAMENTOS</t>
  </si>
  <si>
    <t xml:space="preserve">TOTAL VALORES DEVOLVIDOS </t>
  </si>
  <si>
    <t>NOME DO ÓRGÃO PÚBLICO/CONTRATANTE: SECRETARIA DE ESTADO DA SAÚDE/SES-GO</t>
  </si>
  <si>
    <t xml:space="preserve">2.1 Repasse - CUSTEIO </t>
  </si>
  <si>
    <t xml:space="preserve">2.2 Repasse - INVESTIMENTO </t>
  </si>
  <si>
    <t xml:space="preserve">2.3 Rendimento sobre Aplicação Financeiras - CUSTEIO </t>
  </si>
  <si>
    <t>2.4 Rendimento sobre Aplicação Financeiras - INVESTIMENTO</t>
  </si>
  <si>
    <t xml:space="preserve">3.1 Resgate Aplicação - CUSTEIO </t>
  </si>
  <si>
    <t xml:space="preserve">3.2 Resgate Aplicação - INVESTIMENTO </t>
  </si>
  <si>
    <t xml:space="preserve">4.1 Aplicação Financeira - CUSTEIO </t>
  </si>
  <si>
    <t xml:space="preserve">4.2 Aplicação Financeira  - INVESTIMENTO </t>
  </si>
  <si>
    <t>Fonte: Extratos bancários e Relatorio SIPEF/BRGAAP.</t>
  </si>
  <si>
    <t>Em Reais</t>
  </si>
  <si>
    <t>PREVISÃO DE REPASSE MENSAL DO CONTRATO DE GESTÃO/ADITIVO - CUSTEIO :R$</t>
  </si>
  <si>
    <t>PREVISÃO DE REPASSE MENSAL DO CONTRATO DE GESTÃO/ADITIVO - INVESTIMENTO :R$</t>
  </si>
  <si>
    <t>5.1.7 Despesa Administrativa O.S. e unidade gerida se situarem em localidades diversas (Item 12.1.v da Minuta Padrão do Contrato de Gestão – PGE).</t>
  </si>
  <si>
    <t>5.2.1 Aquisições de Bens (equipamentos, mobiliários,etc)</t>
  </si>
  <si>
    <t xml:space="preserve">5.2.4 Outros </t>
  </si>
  <si>
    <t>5.1.8 Outros (Reembolso de despesas)</t>
  </si>
  <si>
    <t>2.5 Outras entradas - DOAÇÕES/REEMBOLSOS/ESTORNO/DEVOLUÇÃO</t>
  </si>
  <si>
    <t>SALDO ANTERIOR (soma=1.1+1.2+1.3)</t>
  </si>
  <si>
    <t>2.5.5 RECEBIMENTO UNIMED</t>
  </si>
  <si>
    <t>2.5.6 DOAÇÕES</t>
  </si>
  <si>
    <t>TOTAL DE ENTRADAS (soma=2.1+2.2+2.3+2+4+2.5)</t>
  </si>
  <si>
    <t>TOTAL DOS RESGATES (soma=3.1+3.2)</t>
  </si>
  <si>
    <t>5.1.6.1 Encargos Sobre Folha de Pagamento</t>
  </si>
  <si>
    <t>5.1.6.2 Encargos Sobre Rescisão Trabalhista</t>
  </si>
  <si>
    <t>SALDO BANCÁRIO FINAL (soma=7.1+7.2+7.3)</t>
  </si>
  <si>
    <r>
      <t>TOTAL DE PAGAMENTOS - CUSTEIO</t>
    </r>
    <r>
      <rPr>
        <b/>
        <sz val="11"/>
        <color rgb="FFFF0000"/>
        <rFont val="Calibri"/>
        <family val="2"/>
      </rPr>
      <t xml:space="preserve"> </t>
    </r>
    <r>
      <rPr>
        <b/>
        <sz val="11"/>
        <color rgb="FF000000"/>
        <rFont val="Calibri"/>
        <family val="2"/>
      </rPr>
      <t>(soma= 5.1.1+5.1.2+5.1.3+5.1.4+5.1.5+5.1.6+5.1.7+5.1.8)</t>
    </r>
  </si>
  <si>
    <t>TOTAL DAS APLICAÇÕES FINANCEIRAS (soma=4.1+4.2)</t>
  </si>
  <si>
    <t>2.5.2 ESTORNO DE PAGAMENTO</t>
  </si>
  <si>
    <t>1.2 Banco Conta Corrente - CUSTEIO E INVESTIMENTO</t>
  </si>
  <si>
    <t>1.3 Aplicações Financeiras - CUSTEIO E INVESTIMENTO</t>
  </si>
  <si>
    <t>5.1.8.1 Estorno de pagamento</t>
  </si>
  <si>
    <t>2.5.1 RECEBIMENTO JUDICIAL</t>
  </si>
  <si>
    <t>8.1 Glosa - servidores e residentes cedidos*</t>
  </si>
  <si>
    <t>8.2 Glosa - não cumprimento das metas*</t>
  </si>
  <si>
    <t>8.3 Glosa- Faturas da Enel*</t>
  </si>
  <si>
    <t>5.1.8.4 Reembolso de Despesa</t>
  </si>
  <si>
    <t>5.1.8.2 Reembolso Judicial</t>
  </si>
  <si>
    <t>2.5.7 REEMBOLSO RATEIO</t>
  </si>
  <si>
    <t>6.2 Valores Devolvidos à Contratante -INVESTIMENTO</t>
  </si>
  <si>
    <t>5.1.8.3 Devolução Saldo Caixa</t>
  </si>
  <si>
    <t>Obs.: Valores de glosas não informados devido ao não recebimento das informações por parte da SES.</t>
  </si>
  <si>
    <t>Metodologia de Avaliação da Transparência Ativa e Passiva - Organizações sem fins lucrativos que recebem recursos públicos e seus respectivos órgãos supervisores - CGE/TCE - 4ª Edição -  2024 - Item 9.1/Financeiro</t>
  </si>
  <si>
    <t>2.5.4 RESSARCIMENTO</t>
  </si>
  <si>
    <t>2.5.3 RECUPERAÇÃO DESPESAS</t>
  </si>
  <si>
    <t>NOME DA UNIDADE GERIDA: HOSPITAL ESTADUAL DE JATAÍ DR. SERAFIM DE CARVALHO - HEJ</t>
  </si>
  <si>
    <t>VIGÊNCIA DO CONTRATO DE GESTÃO:   INICIO: 01/09/2025   E    TÉRMINO  01/09/2028</t>
  </si>
  <si>
    <t xml:space="preserve">CONTRATO DE GESTÃO/ADITIVO Nº:      41/2025 SES/GO        </t>
  </si>
  <si>
    <t>1.2.1 ITAU S.A C/C 00098692-6 CUSTEIO</t>
  </si>
  <si>
    <t>2.1.1  ITAU S.A C/C 00098692-6 CUSTEIO</t>
  </si>
  <si>
    <t>2.2.1 CEF C/C  INVESTIMENTO</t>
  </si>
  <si>
    <t>4.1.1 ITAU S.A C/A 00098692-6 CUSTEIO</t>
  </si>
  <si>
    <t>7.2.1 ITAU S.A C/C 00098692-6 CUSTEIO</t>
  </si>
  <si>
    <t>7.3.1 ITAU S.A C/A AUT 00098692-6 CUSTEIO</t>
  </si>
  <si>
    <t>1.3.1 ITAU S.A C/A AUT 00098692-6 CUSTEIO</t>
  </si>
  <si>
    <t>CNPJ: 05.029.600/0017-63</t>
  </si>
  <si>
    <t>2.5.8 REEMBOLSO DESPESA</t>
  </si>
  <si>
    <t>Item 7.3.1  C/APLIC 00098692-6 CUSTEIO -HEJ - Informamos que parte do valor, refere-se a Provisão de 13º e Férias, e o saldo restante encontra-se totalmente comprometido para pagamento de fornecedores e insumos. Portanto não se trata de sobra de caixa.</t>
  </si>
  <si>
    <t>2.1.4 BANCO CEF C/C 576033786-2 CUSTEIO</t>
  </si>
  <si>
    <t>2.1.5 BANCO CEF C/C 576033786-2 CUSTEIO PISO DE ENFERMAGEM</t>
  </si>
  <si>
    <t>2.1.6 BANCO CEF C/C 576032127-3 FUNDO RESCISORIO</t>
  </si>
  <si>
    <t>1.2.5 BANCO CEF C/C 576033786-2 CUSTEIO</t>
  </si>
  <si>
    <t>1.2.7 BANCO CEF C/C 576032127-3 FUNDO RESCISORIO</t>
  </si>
  <si>
    <t>1.3.2 ITAU S.A C/A CDB 00098692-6</t>
  </si>
  <si>
    <t>1.3.3 BANCO CEF - APLIC. 576033786-2 CUSTEIO</t>
  </si>
  <si>
    <t>1.3.4 BANCO CEF - APLIC. 576032708-5 INVESTIMENTO</t>
  </si>
  <si>
    <t>1.3.5 BANCO CEF - APLIC. 576032127-3 FUNDO RESCISORIO</t>
  </si>
  <si>
    <t>1.2.6 BANCO CEF C/C 576032708-5 INVESTIMENTO</t>
  </si>
  <si>
    <t>4.2.1 BANCO CEF - APLIC. 576032708-5 INVESTIMENTO</t>
  </si>
  <si>
    <t>4.1.2 BANCO CEF - APLIC. 576033786-2 CUSTEIO</t>
  </si>
  <si>
    <t>4.1.3 BANCO CEF - APLIC. 576032127-3 FUNDO RESCISORIO</t>
  </si>
  <si>
    <t>2.3.3 BANCO CEF - APLIC. 576033786-2 CUSTEIO</t>
  </si>
  <si>
    <t>2.3.4 BANCO CEF - APLIC. 576032127-3 FUNDO RESCISORIO</t>
  </si>
  <si>
    <t>7.2 Banco Conta Corrente - CUSTEIO E INVESTIMENTO</t>
  </si>
  <si>
    <t>7.2.2 BANCO CEF C/C 576033786-2 CUSTEIO</t>
  </si>
  <si>
    <t>7.2.3 BANCO CEF C/C 576032708-5 INVESTIMENTO</t>
  </si>
  <si>
    <t>7.2.4 BANCO CEF C/C 576032127-3 FUNDO RESCISORIO</t>
  </si>
  <si>
    <t>7.3 Aplicações Financeiras - CUSTEIO E INVESTIMENTO</t>
  </si>
  <si>
    <t>7.3.2 ITAU S.A C/A CDB 00098692-6</t>
  </si>
  <si>
    <t>7.3.3 BANCO CEF - APLIC. 576033786-2 CUSTEIO</t>
  </si>
  <si>
    <t>7.3.4 BANCO CEF - APLIC. 576032708-5 INVESTIMENTO</t>
  </si>
  <si>
    <t>7.3.5 BANCO CEF - APLIC. 576032127-3 FUNDO RESCISORIO</t>
  </si>
  <si>
    <t>2.3.1 ITAU S.A C/A 00098692-6 CUSTEIO</t>
  </si>
  <si>
    <t>3.1.1 ITAU S.A C/A 00098692-6 CUSTEIO</t>
  </si>
  <si>
    <t>3.1.2 BANCO CEF - APLIC. 576033786-2 CUSTEIO</t>
  </si>
  <si>
    <t>3.1.3 BANCO CEF - APLIC. 576032127-3 FUNDO RESCISORIO</t>
  </si>
  <si>
    <t>3.2.1  BANCO CEF - APLIC. 576032708-5 INVESTIMENTO</t>
  </si>
  <si>
    <t>Competência: 08/2026</t>
  </si>
  <si>
    <t>7.SALDO BANCÁRIO FINAL EM 31/08/2026</t>
  </si>
  <si>
    <t>Goiânia, 09 de Setembro de 2026.</t>
  </si>
  <si>
    <t>GERENCIA CORPORATIVA DE MONITORAMENTO E CONTROLE: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</si>
</sst>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\-??_-;_-@_-"/>
  </numFmts>
  <fonts count="14" x14ac:knownFonts="1"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b/>
      <sz val="11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sz val="8"/>
      <name val="Calibri"/>
      <family val="2"/>
      <charset val="1"/>
    </font>
    <font>
      <b/>
      <sz val="12"/>
      <color rgb="FF002060"/>
      <name val="Arial"/>
      <family val="2"/>
    </font>
    <font>
      <b/>
      <sz val="17"/>
      <color rgb="FF000000"/>
      <name val="Calibri"/>
      <family val="2"/>
      <charset val="1"/>
    </font>
    <font>
      <sz val="11"/>
      <color rgb="FF000000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b/>
      <sz val="20"/>
      <name val="Calibri"/>
      <family val="2"/>
    </font>
    <font>
      <sz val="10"/>
      <color rgb="FF000000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7F7F7F"/>
        <bgColor rgb="FF666699"/>
      </patternFill>
    </fill>
    <fill>
      <patternFill patternType="solid">
        <fgColor rgb="FFFFFFFF"/>
        <bgColor rgb="FFF2F2F2"/>
      </patternFill>
    </fill>
    <fill>
      <patternFill patternType="solid">
        <fgColor rgb="FFA6A6A6"/>
        <bgColor rgb="FFBFBFBF"/>
      </patternFill>
    </fill>
    <fill>
      <patternFill patternType="solid">
        <fgColor rgb="FFBFBFBF"/>
        <bgColor rgb="FFCCCCFF"/>
      </patternFill>
    </fill>
    <fill>
      <patternFill patternType="solid">
        <fgColor theme="0" tint="-0.34998626667073579"/>
        <bgColor rgb="FFCCCCFF"/>
      </patternFill>
    </fill>
    <fill>
      <patternFill patternType="solid">
        <fgColor theme="0" tint="-0.34998626667073579"/>
        <bgColor rgb="FFBFBFBF"/>
      </patternFill>
    </fill>
    <fill>
      <patternFill patternType="solid">
        <fgColor theme="0" tint="-0.14999847407452621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4" fontId="3" fillId="0" borderId="0" applyBorder="0" applyProtection="0"/>
  </cellStyleXfs>
  <cellXfs count="71">
    <xf numFmtId="0" fontId="0" fillId="0" borderId="0" xfId="0"/>
    <xf numFmtId="4" fontId="0" fillId="0" borderId="0" xfId="0" applyNumberFormat="1" applyAlignment="1">
      <alignment horizontal="right"/>
    </xf>
    <xf numFmtId="0" fontId="0" fillId="0" borderId="0" xfId="0" applyAlignment="1">
      <alignment vertical="center"/>
    </xf>
    <xf numFmtId="4" fontId="1" fillId="0" borderId="0" xfId="0" applyNumberFormat="1" applyFont="1" applyAlignment="1">
      <alignment horizontal="right"/>
    </xf>
    <xf numFmtId="0" fontId="1" fillId="0" borderId="0" xfId="0" applyFont="1"/>
    <xf numFmtId="0" fontId="2" fillId="0" borderId="0" xfId="0" applyFont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4" fontId="0" fillId="0" borderId="0" xfId="1" applyNumberFormat="1" applyFont="1" applyBorder="1" applyAlignment="1" applyProtection="1">
      <alignment vertical="center"/>
    </xf>
    <xf numFmtId="4" fontId="0" fillId="0" borderId="0" xfId="0" applyNumberFormat="1" applyAlignment="1">
      <alignment vertical="center"/>
    </xf>
    <xf numFmtId="4" fontId="1" fillId="0" borderId="0" xfId="0" applyNumberFormat="1" applyFont="1" applyAlignment="1">
      <alignment vertical="center"/>
    </xf>
    <xf numFmtId="4" fontId="1" fillId="3" borderId="0" xfId="0" applyNumberFormat="1" applyFont="1" applyFill="1" applyAlignment="1">
      <alignment horizontal="right"/>
    </xf>
    <xf numFmtId="0" fontId="0" fillId="3" borderId="0" xfId="0" applyFill="1"/>
    <xf numFmtId="0" fontId="2" fillId="3" borderId="0" xfId="0" applyFont="1" applyFill="1" applyAlignment="1">
      <alignment horizontal="center" vertical="center"/>
    </xf>
    <xf numFmtId="4" fontId="0" fillId="0" borderId="0" xfId="1" applyNumberFormat="1" applyFont="1" applyBorder="1" applyAlignment="1" applyProtection="1">
      <alignment horizontal="left" vertical="center"/>
    </xf>
    <xf numFmtId="4" fontId="5" fillId="0" borderId="0" xfId="0" applyNumberFormat="1" applyFont="1"/>
    <xf numFmtId="4" fontId="0" fillId="0" borderId="0" xfId="0" applyNumberFormat="1"/>
    <xf numFmtId="0" fontId="7" fillId="3" borderId="1" xfId="0" applyFont="1" applyFill="1" applyBorder="1" applyAlignment="1">
      <alignment vertical="center"/>
    </xf>
    <xf numFmtId="4" fontId="7" fillId="3" borderId="1" xfId="0" applyNumberFormat="1" applyFont="1" applyFill="1" applyBorder="1" applyAlignment="1">
      <alignment horizontal="right"/>
    </xf>
    <xf numFmtId="0" fontId="7" fillId="3" borderId="1" xfId="0" applyFont="1" applyFill="1" applyBorder="1"/>
    <xf numFmtId="0" fontId="8" fillId="3" borderId="1" xfId="0" applyFont="1" applyFill="1" applyBorder="1"/>
    <xf numFmtId="4" fontId="7" fillId="0" borderId="1" xfId="1" applyNumberFormat="1" applyFont="1" applyBorder="1" applyAlignment="1" applyProtection="1">
      <alignment vertical="center"/>
    </xf>
    <xf numFmtId="4" fontId="8" fillId="3" borderId="1" xfId="0" applyNumberFormat="1" applyFont="1" applyFill="1" applyBorder="1" applyAlignment="1">
      <alignment horizontal="left"/>
    </xf>
    <xf numFmtId="0" fontId="10" fillId="3" borderId="2" xfId="0" applyFont="1" applyFill="1" applyBorder="1" applyAlignment="1">
      <alignment horizontal="center" vertical="center"/>
    </xf>
    <xf numFmtId="0" fontId="9" fillId="3" borderId="2" xfId="0" applyFont="1" applyFill="1" applyBorder="1"/>
    <xf numFmtId="4" fontId="10" fillId="0" borderId="1" xfId="1" applyNumberFormat="1" applyFont="1" applyBorder="1" applyAlignment="1" applyProtection="1">
      <alignment vertical="center"/>
    </xf>
    <xf numFmtId="0" fontId="9" fillId="3" borderId="1" xfId="0" applyFont="1" applyFill="1" applyBorder="1" applyAlignment="1">
      <alignment vertical="center"/>
    </xf>
    <xf numFmtId="0" fontId="9" fillId="0" borderId="1" xfId="0" applyFont="1" applyBorder="1" applyAlignment="1">
      <alignment vertical="center"/>
    </xf>
    <xf numFmtId="4" fontId="8" fillId="0" borderId="1" xfId="0" applyNumberFormat="1" applyFont="1" applyBorder="1" applyAlignment="1">
      <alignment vertical="center"/>
    </xf>
    <xf numFmtId="0" fontId="10" fillId="5" borderId="1" xfId="0" applyFont="1" applyFill="1" applyBorder="1" applyAlignment="1">
      <alignment vertical="center"/>
    </xf>
    <xf numFmtId="0" fontId="10" fillId="3" borderId="1" xfId="0" applyFont="1" applyFill="1" applyBorder="1" applyAlignment="1">
      <alignment vertical="center"/>
    </xf>
    <xf numFmtId="4" fontId="8" fillId="3" borderId="1" xfId="0" applyNumberFormat="1" applyFont="1" applyFill="1" applyBorder="1" applyAlignment="1">
      <alignment horizontal="right"/>
    </xf>
    <xf numFmtId="0" fontId="10" fillId="4" borderId="1" xfId="0" applyFont="1" applyFill="1" applyBorder="1" applyAlignment="1">
      <alignment vertical="center"/>
    </xf>
    <xf numFmtId="4" fontId="8" fillId="4" borderId="1" xfId="0" applyNumberFormat="1" applyFont="1" applyFill="1" applyBorder="1" applyAlignment="1">
      <alignment vertical="center"/>
    </xf>
    <xf numFmtId="4" fontId="9" fillId="5" borderId="1" xfId="0" applyNumberFormat="1" applyFont="1" applyFill="1" applyBorder="1" applyAlignment="1">
      <alignment horizontal="right"/>
    </xf>
    <xf numFmtId="4" fontId="8" fillId="5" borderId="1" xfId="0" applyNumberFormat="1" applyFont="1" applyFill="1" applyBorder="1" applyAlignment="1">
      <alignment horizontal="right"/>
    </xf>
    <xf numFmtId="4" fontId="7" fillId="3" borderId="1" xfId="0" applyNumberFormat="1" applyFont="1" applyFill="1" applyBorder="1" applyAlignment="1">
      <alignment vertical="center"/>
    </xf>
    <xf numFmtId="0" fontId="7" fillId="0" borderId="0" xfId="0" applyFont="1" applyAlignment="1">
      <alignment horizontal="right"/>
    </xf>
    <xf numFmtId="0" fontId="13" fillId="0" borderId="0" xfId="0" applyFont="1" applyAlignment="1">
      <alignment vertical="top" wrapText="1"/>
    </xf>
    <xf numFmtId="4" fontId="0" fillId="3" borderId="0" xfId="0" applyNumberFormat="1" applyFill="1"/>
    <xf numFmtId="0" fontId="10" fillId="6" borderId="1" xfId="0" applyFont="1" applyFill="1" applyBorder="1" applyAlignment="1">
      <alignment vertical="top"/>
    </xf>
    <xf numFmtId="4" fontId="10" fillId="6" borderId="1" xfId="1" applyNumberFormat="1" applyFont="1" applyFill="1" applyBorder="1" applyAlignment="1" applyProtection="1">
      <alignment vertical="center"/>
    </xf>
    <xf numFmtId="0" fontId="7" fillId="6" borderId="1" xfId="0" applyFont="1" applyFill="1" applyBorder="1" applyAlignment="1">
      <alignment vertical="top"/>
    </xf>
    <xf numFmtId="0" fontId="10" fillId="7" borderId="1" xfId="0" applyFont="1" applyFill="1" applyBorder="1" applyAlignment="1">
      <alignment horizontal="left" vertical="center"/>
    </xf>
    <xf numFmtId="4" fontId="7" fillId="7" borderId="1" xfId="1" applyNumberFormat="1" applyFont="1" applyFill="1" applyBorder="1" applyAlignment="1" applyProtection="1">
      <alignment vertical="center"/>
    </xf>
    <xf numFmtId="0" fontId="10" fillId="6" borderId="1" xfId="0" applyFont="1" applyFill="1" applyBorder="1" applyAlignment="1">
      <alignment vertical="center"/>
    </xf>
    <xf numFmtId="4" fontId="8" fillId="6" borderId="1" xfId="0" applyNumberFormat="1" applyFont="1" applyFill="1" applyBorder="1" applyAlignment="1">
      <alignment vertical="center"/>
    </xf>
    <xf numFmtId="4" fontId="10" fillId="7" borderId="1" xfId="0" applyNumberFormat="1" applyFont="1" applyFill="1" applyBorder="1" applyAlignment="1">
      <alignment horizontal="right" vertical="center"/>
    </xf>
    <xf numFmtId="4" fontId="7" fillId="0" borderId="1" xfId="0" applyNumberFormat="1" applyFont="1" applyBorder="1" applyAlignment="1">
      <alignment vertical="center" shrinkToFit="1"/>
    </xf>
    <xf numFmtId="0" fontId="10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 wrapText="1"/>
    </xf>
    <xf numFmtId="0" fontId="10" fillId="0" borderId="1" xfId="0" applyFont="1" applyBorder="1" applyAlignment="1">
      <alignment vertical="center"/>
    </xf>
    <xf numFmtId="4" fontId="10" fillId="0" borderId="1" xfId="0" applyNumberFormat="1" applyFont="1" applyBorder="1" applyAlignment="1">
      <alignment horizontal="right"/>
    </xf>
    <xf numFmtId="0" fontId="7" fillId="0" borderId="4" xfId="0" applyFont="1" applyBorder="1"/>
    <xf numFmtId="0" fontId="7" fillId="0" borderId="1" xfId="0" applyFont="1" applyBorder="1" applyAlignment="1">
      <alignment vertical="top"/>
    </xf>
    <xf numFmtId="0" fontId="7" fillId="9" borderId="0" xfId="0" applyFont="1" applyFill="1" applyAlignment="1">
      <alignment horizontal="left" vertical="top" wrapText="1"/>
    </xf>
    <xf numFmtId="4" fontId="10" fillId="0" borderId="1" xfId="0" applyNumberFormat="1" applyFont="1" applyBorder="1" applyAlignment="1">
      <alignment vertical="center" shrinkToFit="1"/>
    </xf>
    <xf numFmtId="4" fontId="10" fillId="10" borderId="1" xfId="1" applyNumberFormat="1" applyFont="1" applyFill="1" applyBorder="1" applyAlignment="1" applyProtection="1">
      <alignment vertical="center"/>
    </xf>
    <xf numFmtId="0" fontId="10" fillId="0" borderId="1" xfId="0" applyFont="1" applyBorder="1" applyAlignment="1">
      <alignment vertical="center" wrapText="1"/>
    </xf>
    <xf numFmtId="0" fontId="0" fillId="0" borderId="6" xfId="0" applyBorder="1" applyAlignment="1">
      <alignment vertical="center"/>
    </xf>
    <xf numFmtId="0" fontId="7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7" fillId="8" borderId="1" xfId="0" applyFont="1" applyFill="1" applyBorder="1" applyAlignment="1">
      <alignment vertical="top" wrapText="1"/>
    </xf>
    <xf numFmtId="0" fontId="7" fillId="8" borderId="5" xfId="0" applyFont="1" applyFill="1" applyBorder="1" applyAlignment="1">
      <alignment vertical="top" wrapText="1"/>
    </xf>
    <xf numFmtId="4" fontId="7" fillId="10" borderId="1" xfId="1" applyNumberFormat="1" applyFont="1" applyFill="1" applyBorder="1" applyAlignment="1" applyProtection="1">
      <alignment vertical="center"/>
    </xf>
    <xf numFmtId="0" fontId="0" fillId="0" borderId="0" xfId="0" applyAlignment="1">
      <alignment horizontal="right"/>
    </xf>
    <xf numFmtId="0" fontId="12" fillId="3" borderId="1" xfId="0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7F7F7F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47"/>
  <sheetViews>
    <sheetView showGridLines="0" tabSelected="1" topLeftCell="A120" zoomScale="85" zoomScaleNormal="85" zoomScaleSheetLayoutView="70" zoomScalePageLayoutView="70" workbookViewId="0">
      <selection activeCell="E126" sqref="E126"/>
    </sheetView>
  </sheetViews>
  <sheetFormatPr defaultColWidth="41.6328125" defaultRowHeight="14.5" x14ac:dyDescent="0.35"/>
  <cols>
    <col min="1" max="1" width="127.90625" customWidth="1"/>
    <col min="2" max="2" width="47.54296875" customWidth="1"/>
    <col min="3" max="3" width="12.90625" bestFit="1" customWidth="1"/>
    <col min="4" max="4" width="41.6328125" style="1"/>
  </cols>
  <sheetData>
    <row r="1" spans="1:3" x14ac:dyDescent="0.35">
      <c r="A1" s="68"/>
      <c r="B1" s="68"/>
    </row>
    <row r="2" spans="1:3" customFormat="1" ht="9" customHeight="1" x14ac:dyDescent="0.35">
      <c r="A2" s="69" t="s">
        <v>0</v>
      </c>
      <c r="B2" s="69"/>
      <c r="C2" s="1"/>
    </row>
    <row r="3" spans="1:3" customFormat="1" ht="9" customHeight="1" x14ac:dyDescent="0.35">
      <c r="A3" s="69"/>
      <c r="B3" s="69"/>
      <c r="C3" s="1"/>
    </row>
    <row r="4" spans="1:3" customFormat="1" ht="9" customHeight="1" x14ac:dyDescent="0.35">
      <c r="A4" s="69"/>
      <c r="B4" s="69"/>
      <c r="C4" s="1"/>
    </row>
    <row r="5" spans="1:3" customFormat="1" ht="9" customHeight="1" x14ac:dyDescent="0.35">
      <c r="A5" s="69"/>
      <c r="B5" s="69"/>
      <c r="C5" s="1"/>
    </row>
    <row r="6" spans="1:3" customFormat="1" ht="9" customHeight="1" x14ac:dyDescent="0.35">
      <c r="A6" s="69"/>
      <c r="B6" s="69"/>
      <c r="C6" s="1"/>
    </row>
    <row r="7" spans="1:3" customFormat="1" ht="9" customHeight="1" x14ac:dyDescent="0.35">
      <c r="A7" s="69"/>
      <c r="B7" s="69"/>
      <c r="C7" s="2"/>
    </row>
    <row r="8" spans="1:3" customFormat="1" ht="23.25" customHeight="1" x14ac:dyDescent="0.35">
      <c r="A8" s="70" t="s">
        <v>71</v>
      </c>
      <c r="B8" s="70"/>
      <c r="C8" s="2"/>
    </row>
    <row r="9" spans="1:3" customFormat="1" ht="23.25" customHeight="1" x14ac:dyDescent="0.35">
      <c r="A9" s="70"/>
      <c r="B9" s="70"/>
      <c r="C9" s="2"/>
    </row>
    <row r="10" spans="1:3" customFormat="1" ht="15.9" customHeight="1" x14ac:dyDescent="0.35">
      <c r="A10" s="16" t="s">
        <v>29</v>
      </c>
      <c r="B10" s="16"/>
      <c r="C10" s="1"/>
    </row>
    <row r="11" spans="1:3" customFormat="1" ht="15.9" customHeight="1" x14ac:dyDescent="0.35">
      <c r="A11" s="16" t="s">
        <v>25</v>
      </c>
      <c r="B11" s="17"/>
      <c r="C11" s="1"/>
    </row>
    <row r="12" spans="1:3" customFormat="1" ht="15.9" customHeight="1" x14ac:dyDescent="0.35">
      <c r="A12" s="18" t="s">
        <v>24</v>
      </c>
      <c r="B12" s="18"/>
    </row>
    <row r="13" spans="1:3" customFormat="1" ht="15.9" customHeight="1" x14ac:dyDescent="0.35">
      <c r="A13" s="18" t="s">
        <v>23</v>
      </c>
      <c r="B13" s="17"/>
      <c r="C13" s="1"/>
    </row>
    <row r="14" spans="1:3" customFormat="1" ht="15.9" customHeight="1" x14ac:dyDescent="0.35">
      <c r="A14" s="18" t="s">
        <v>74</v>
      </c>
      <c r="B14" s="18"/>
      <c r="C14" s="1"/>
    </row>
    <row r="15" spans="1:3" customFormat="1" ht="15.9" customHeight="1" x14ac:dyDescent="0.35">
      <c r="A15" s="18" t="s">
        <v>84</v>
      </c>
      <c r="B15" s="17"/>
      <c r="C15" s="1"/>
    </row>
    <row r="16" spans="1:3" customFormat="1" ht="15.9" customHeight="1" x14ac:dyDescent="0.35">
      <c r="A16" s="18" t="s">
        <v>76</v>
      </c>
      <c r="B16" s="18"/>
    </row>
    <row r="17" spans="1:4" ht="15.9" customHeight="1" x14ac:dyDescent="0.35">
      <c r="A17" s="18" t="s">
        <v>75</v>
      </c>
      <c r="B17" s="18"/>
      <c r="C17" s="1"/>
      <c r="D17"/>
    </row>
    <row r="18" spans="1:4" ht="15.9" customHeight="1" x14ac:dyDescent="0.35">
      <c r="A18" s="18"/>
      <c r="B18" s="17"/>
      <c r="C18" s="1"/>
      <c r="D18"/>
    </row>
    <row r="19" spans="1:4" s="4" customFormat="1" ht="15.9" customHeight="1" x14ac:dyDescent="0.35">
      <c r="A19" s="19" t="s">
        <v>40</v>
      </c>
      <c r="B19" s="64">
        <v>9920175.5999999996</v>
      </c>
      <c r="C19" s="3"/>
    </row>
    <row r="20" spans="1:4" s="4" customFormat="1" ht="15.9" customHeight="1" x14ac:dyDescent="0.35">
      <c r="A20" s="19" t="s">
        <v>41</v>
      </c>
      <c r="B20" s="20">
        <v>0</v>
      </c>
      <c r="C20" s="3"/>
    </row>
    <row r="21" spans="1:4" s="4" customFormat="1" ht="15.9" customHeight="1" x14ac:dyDescent="0.35">
      <c r="A21" s="19"/>
      <c r="B21" s="21"/>
      <c r="C21" s="3"/>
    </row>
    <row r="22" spans="1:4" ht="21.9" customHeight="1" x14ac:dyDescent="0.35">
      <c r="A22" s="66" t="s">
        <v>1</v>
      </c>
      <c r="B22" s="66"/>
      <c r="D22"/>
    </row>
    <row r="23" spans="1:4" ht="14.15" customHeight="1" x14ac:dyDescent="0.35">
      <c r="A23" s="22"/>
      <c r="B23" s="67" t="s">
        <v>39</v>
      </c>
      <c r="D23"/>
    </row>
    <row r="24" spans="1:4" ht="15.9" customHeight="1" x14ac:dyDescent="0.35">
      <c r="A24" s="23" t="s">
        <v>116</v>
      </c>
      <c r="B24" s="67"/>
      <c r="C24" s="5"/>
      <c r="D24"/>
    </row>
    <row r="25" spans="1:4" ht="15.9" customHeight="1" x14ac:dyDescent="0.35">
      <c r="A25" s="42" t="s">
        <v>2</v>
      </c>
      <c r="B25" s="46"/>
      <c r="C25" s="6"/>
      <c r="D25"/>
    </row>
    <row r="26" spans="1:4" ht="15.9" customHeight="1" x14ac:dyDescent="0.35">
      <c r="A26" s="56" t="s">
        <v>3</v>
      </c>
      <c r="B26" s="57">
        <v>0</v>
      </c>
      <c r="C26" s="7"/>
      <c r="D26"/>
    </row>
    <row r="27" spans="1:4" ht="15.9" customHeight="1" x14ac:dyDescent="0.35">
      <c r="A27" s="56" t="s">
        <v>58</v>
      </c>
      <c r="B27" s="24">
        <f>SUM(B28:B31)</f>
        <v>3580301.04</v>
      </c>
      <c r="C27" s="7"/>
      <c r="D27"/>
    </row>
    <row r="28" spans="1:4" ht="15.9" customHeight="1" x14ac:dyDescent="0.35">
      <c r="A28" s="47" t="s">
        <v>77</v>
      </c>
      <c r="B28" s="20">
        <v>0</v>
      </c>
      <c r="C28" s="7"/>
      <c r="D28"/>
    </row>
    <row r="29" spans="1:4" ht="15.9" customHeight="1" x14ac:dyDescent="0.35">
      <c r="A29" s="47" t="s">
        <v>90</v>
      </c>
      <c r="B29" s="20">
        <v>1500831.35</v>
      </c>
      <c r="C29" s="8"/>
      <c r="D29" s="15"/>
    </row>
    <row r="30" spans="1:4" ht="15.9" customHeight="1" x14ac:dyDescent="0.35">
      <c r="A30" s="47" t="s">
        <v>96</v>
      </c>
      <c r="B30" s="20">
        <v>689653.09</v>
      </c>
      <c r="C30" s="8"/>
      <c r="D30"/>
    </row>
    <row r="31" spans="1:4" ht="15.9" customHeight="1" x14ac:dyDescent="0.35">
      <c r="A31" s="47" t="s">
        <v>91</v>
      </c>
      <c r="B31" s="20">
        <v>1389816.6</v>
      </c>
      <c r="C31" s="8"/>
      <c r="D31"/>
    </row>
    <row r="32" spans="1:4" ht="15.65" customHeight="1" x14ac:dyDescent="0.35">
      <c r="A32" s="56" t="s">
        <v>59</v>
      </c>
      <c r="B32" s="24">
        <f>SUM(B33:B37)</f>
        <v>11294020.5</v>
      </c>
      <c r="C32" s="7"/>
      <c r="D32"/>
    </row>
    <row r="33" spans="1:4" ht="15.9" customHeight="1" x14ac:dyDescent="0.35">
      <c r="A33" s="47" t="s">
        <v>83</v>
      </c>
      <c r="B33" s="20">
        <v>0</v>
      </c>
      <c r="C33" s="7"/>
      <c r="D33"/>
    </row>
    <row r="34" spans="1:4" ht="15.9" customHeight="1" x14ac:dyDescent="0.35">
      <c r="A34" s="47" t="s">
        <v>92</v>
      </c>
      <c r="B34" s="20">
        <v>0</v>
      </c>
      <c r="C34" s="7"/>
      <c r="D34"/>
    </row>
    <row r="35" spans="1:4" ht="15.9" customHeight="1" x14ac:dyDescent="0.35">
      <c r="A35" s="47" t="s">
        <v>93</v>
      </c>
      <c r="B35" s="20">
        <v>7029001.1699999999</v>
      </c>
      <c r="C35" s="8"/>
      <c r="D35" s="15"/>
    </row>
    <row r="36" spans="1:4" ht="15.9" customHeight="1" x14ac:dyDescent="0.35">
      <c r="A36" s="47" t="s">
        <v>94</v>
      </c>
      <c r="B36" s="20">
        <v>305443.15000000002</v>
      </c>
      <c r="C36" s="8"/>
      <c r="D36"/>
    </row>
    <row r="37" spans="1:4" ht="15.9" customHeight="1" x14ac:dyDescent="0.35">
      <c r="A37" s="47" t="s">
        <v>95</v>
      </c>
      <c r="B37" s="20">
        <v>3959576.18</v>
      </c>
      <c r="C37" s="8"/>
      <c r="D37"/>
    </row>
    <row r="38" spans="1:4" ht="15.9" customHeight="1" x14ac:dyDescent="0.35">
      <c r="A38" s="48" t="s">
        <v>47</v>
      </c>
      <c r="B38" s="24">
        <f>B27+B32+B26</f>
        <v>14874321.539999999</v>
      </c>
      <c r="C38" s="7"/>
      <c r="D38"/>
    </row>
    <row r="39" spans="1:4" ht="15.9" customHeight="1" x14ac:dyDescent="0.35">
      <c r="A39" s="47"/>
      <c r="B39" s="20"/>
      <c r="C39" s="7"/>
      <c r="D39"/>
    </row>
    <row r="40" spans="1:4" ht="15.9" customHeight="1" x14ac:dyDescent="0.35">
      <c r="A40" s="42" t="s">
        <v>4</v>
      </c>
      <c r="B40" s="42"/>
      <c r="C40" s="5"/>
      <c r="D40"/>
    </row>
    <row r="41" spans="1:4" ht="15.9" customHeight="1" x14ac:dyDescent="0.35">
      <c r="A41" s="58" t="s">
        <v>30</v>
      </c>
      <c r="B41" s="24">
        <f>SUM(B42:B45)</f>
        <v>9905366.8999999985</v>
      </c>
      <c r="C41" s="8"/>
      <c r="D41"/>
    </row>
    <row r="42" spans="1:4" ht="15.9" customHeight="1" x14ac:dyDescent="0.35">
      <c r="A42" s="47" t="s">
        <v>78</v>
      </c>
      <c r="B42" s="20">
        <v>9442094.6999999993</v>
      </c>
      <c r="C42" s="8"/>
      <c r="D42" s="15"/>
    </row>
    <row r="43" spans="1:4" ht="15.9" customHeight="1" x14ac:dyDescent="0.35">
      <c r="A43" s="47" t="s">
        <v>87</v>
      </c>
      <c r="B43" s="20">
        <v>0</v>
      </c>
      <c r="C43" s="8"/>
      <c r="D43" s="15"/>
    </row>
    <row r="44" spans="1:4" ht="15.9" customHeight="1" x14ac:dyDescent="0.35">
      <c r="A44" s="47" t="s">
        <v>88</v>
      </c>
      <c r="B44" s="20">
        <v>0</v>
      </c>
      <c r="C44" s="8"/>
      <c r="D44"/>
    </row>
    <row r="45" spans="1:4" ht="15.9" customHeight="1" x14ac:dyDescent="0.35">
      <c r="A45" s="47" t="s">
        <v>89</v>
      </c>
      <c r="B45" s="20">
        <v>463272.2</v>
      </c>
      <c r="C45" s="8"/>
      <c r="D45"/>
    </row>
    <row r="46" spans="1:4" ht="15.9" customHeight="1" x14ac:dyDescent="0.35">
      <c r="A46" s="58" t="s">
        <v>31</v>
      </c>
      <c r="B46" s="24">
        <v>1072731.58</v>
      </c>
      <c r="C46" s="8"/>
      <c r="D46"/>
    </row>
    <row r="47" spans="1:4" ht="15.9" customHeight="1" x14ac:dyDescent="0.35">
      <c r="A47" s="47" t="s">
        <v>79</v>
      </c>
      <c r="B47" s="20">
        <v>0</v>
      </c>
      <c r="C47" s="8"/>
      <c r="D47"/>
    </row>
    <row r="48" spans="1:4" ht="15.9" customHeight="1" x14ac:dyDescent="0.35">
      <c r="A48" s="51" t="s">
        <v>32</v>
      </c>
      <c r="B48" s="24">
        <f>SUM(B49:B51)</f>
        <v>116096.31</v>
      </c>
      <c r="C48" s="8"/>
      <c r="D48" s="15"/>
    </row>
    <row r="49" spans="1:4" ht="15.9" customHeight="1" x14ac:dyDescent="0.35">
      <c r="A49" s="59" t="s">
        <v>111</v>
      </c>
      <c r="B49" s="20">
        <v>74262.679999999993</v>
      </c>
      <c r="C49" s="8"/>
      <c r="D49"/>
    </row>
    <row r="50" spans="1:4" ht="15.9" customHeight="1" x14ac:dyDescent="0.35">
      <c r="A50" s="59" t="s">
        <v>100</v>
      </c>
      <c r="B50" s="20">
        <v>0</v>
      </c>
      <c r="C50" s="8"/>
      <c r="D50"/>
    </row>
    <row r="51" spans="1:4" ht="15.9" customHeight="1" x14ac:dyDescent="0.35">
      <c r="A51" s="59" t="s">
        <v>101</v>
      </c>
      <c r="B51" s="20">
        <v>41833.629999999997</v>
      </c>
      <c r="C51" s="8"/>
      <c r="D51"/>
    </row>
    <row r="52" spans="1:4" ht="15.9" customHeight="1" x14ac:dyDescent="0.35">
      <c r="A52" s="51" t="s">
        <v>33</v>
      </c>
      <c r="B52" s="20">
        <v>3227.07</v>
      </c>
      <c r="C52" s="8"/>
      <c r="D52"/>
    </row>
    <row r="53" spans="1:4" ht="15.9" customHeight="1" x14ac:dyDescent="0.35">
      <c r="A53" s="51" t="s">
        <v>46</v>
      </c>
      <c r="B53" s="24">
        <f>SUM(B54:B61)</f>
        <v>28260.84</v>
      </c>
      <c r="C53" s="8"/>
      <c r="D53"/>
    </row>
    <row r="54" spans="1:4" ht="15.9" customHeight="1" x14ac:dyDescent="0.35">
      <c r="A54" s="49" t="s">
        <v>61</v>
      </c>
      <c r="B54" s="20">
        <v>0</v>
      </c>
      <c r="C54" s="8"/>
      <c r="D54"/>
    </row>
    <row r="55" spans="1:4" ht="15.9" customHeight="1" x14ac:dyDescent="0.35">
      <c r="A55" s="49" t="s">
        <v>57</v>
      </c>
      <c r="B55" s="20">
        <v>28214.46</v>
      </c>
      <c r="C55" s="8"/>
      <c r="D55"/>
    </row>
    <row r="56" spans="1:4" ht="15.9" customHeight="1" x14ac:dyDescent="0.35">
      <c r="A56" s="49" t="s">
        <v>73</v>
      </c>
      <c r="B56" s="20">
        <v>46.38</v>
      </c>
      <c r="C56" s="8"/>
      <c r="D56"/>
    </row>
    <row r="57" spans="1:4" ht="15.9" customHeight="1" x14ac:dyDescent="0.35">
      <c r="A57" s="49" t="s">
        <v>72</v>
      </c>
      <c r="B57" s="20">
        <v>0</v>
      </c>
      <c r="C57" s="8"/>
      <c r="D57"/>
    </row>
    <row r="58" spans="1:4" ht="15.9" customHeight="1" x14ac:dyDescent="0.35">
      <c r="A58" s="49" t="s">
        <v>48</v>
      </c>
      <c r="B58" s="20">
        <v>0</v>
      </c>
      <c r="C58" s="8"/>
      <c r="D58"/>
    </row>
    <row r="59" spans="1:4" ht="15.9" customHeight="1" x14ac:dyDescent="0.35">
      <c r="A59" s="49" t="s">
        <v>49</v>
      </c>
      <c r="B59" s="20">
        <v>0</v>
      </c>
      <c r="C59" s="8"/>
      <c r="D59"/>
    </row>
    <row r="60" spans="1:4" ht="15.9" customHeight="1" x14ac:dyDescent="0.35">
      <c r="A60" s="49" t="s">
        <v>67</v>
      </c>
      <c r="B60" s="20">
        <v>0</v>
      </c>
      <c r="C60" s="8"/>
      <c r="D60"/>
    </row>
    <row r="61" spans="1:4" ht="15.9" customHeight="1" x14ac:dyDescent="0.35">
      <c r="A61" s="49" t="s">
        <v>85</v>
      </c>
      <c r="B61" s="20">
        <v>0</v>
      </c>
      <c r="C61" s="8"/>
      <c r="D61"/>
    </row>
    <row r="62" spans="1:4" ht="15.9" customHeight="1" x14ac:dyDescent="0.35">
      <c r="A62" s="26" t="s">
        <v>50</v>
      </c>
      <c r="B62" s="24">
        <f>SUM(B41+B46+B48+B52+B53)</f>
        <v>11125682.699999999</v>
      </c>
      <c r="C62" s="9"/>
      <c r="D62"/>
    </row>
    <row r="63" spans="1:4" ht="15.9" customHeight="1" x14ac:dyDescent="0.35">
      <c r="A63" s="26"/>
      <c r="B63" s="27"/>
      <c r="C63" s="9"/>
      <c r="D63"/>
    </row>
    <row r="64" spans="1:4" ht="15.9" customHeight="1" x14ac:dyDescent="0.35">
      <c r="A64" s="44" t="s">
        <v>5</v>
      </c>
      <c r="B64" s="45"/>
      <c r="C64" s="9"/>
      <c r="D64"/>
    </row>
    <row r="65" spans="1:4" ht="15.9" customHeight="1" x14ac:dyDescent="0.35">
      <c r="A65" s="58" t="s">
        <v>34</v>
      </c>
      <c r="B65" s="24">
        <f>SUM(B66:B68)</f>
        <v>0</v>
      </c>
      <c r="C65" s="9"/>
      <c r="D65"/>
    </row>
    <row r="66" spans="1:4" ht="15.9" customHeight="1" x14ac:dyDescent="0.35">
      <c r="A66" s="47" t="s">
        <v>112</v>
      </c>
      <c r="B66" s="20">
        <v>0</v>
      </c>
      <c r="C66" s="9"/>
      <c r="D66"/>
    </row>
    <row r="67" spans="1:4" ht="15.9" customHeight="1" x14ac:dyDescent="0.35">
      <c r="A67" s="60" t="s">
        <v>113</v>
      </c>
      <c r="B67" s="20">
        <v>0</v>
      </c>
      <c r="C67" s="9"/>
      <c r="D67"/>
    </row>
    <row r="68" spans="1:4" ht="15.9" customHeight="1" x14ac:dyDescent="0.35">
      <c r="A68" s="60" t="s">
        <v>114</v>
      </c>
      <c r="B68" s="20">
        <v>0</v>
      </c>
      <c r="C68" s="9"/>
      <c r="D68"/>
    </row>
    <row r="69" spans="1:4" ht="15.9" customHeight="1" x14ac:dyDescent="0.35">
      <c r="A69" s="58" t="s">
        <v>35</v>
      </c>
      <c r="B69" s="24">
        <f>B70</f>
        <v>0</v>
      </c>
      <c r="C69" s="9"/>
      <c r="D69"/>
    </row>
    <row r="70" spans="1:4" ht="15.9" customHeight="1" x14ac:dyDescent="0.35">
      <c r="A70" s="60" t="s">
        <v>115</v>
      </c>
      <c r="B70" s="20">
        <v>0</v>
      </c>
      <c r="C70" s="9"/>
      <c r="D70"/>
    </row>
    <row r="71" spans="1:4" ht="15.9" customHeight="1" x14ac:dyDescent="0.35">
      <c r="A71" s="25" t="s">
        <v>51</v>
      </c>
      <c r="B71" s="24">
        <f>SUM(B65+B69)</f>
        <v>0</v>
      </c>
      <c r="C71" s="9"/>
      <c r="D71"/>
    </row>
    <row r="72" spans="1:4" s="11" customFormat="1" ht="15.9" customHeight="1" x14ac:dyDescent="0.35">
      <c r="A72" s="29"/>
      <c r="B72" s="30"/>
      <c r="C72" s="10"/>
    </row>
    <row r="73" spans="1:4" ht="15.9" customHeight="1" x14ac:dyDescent="0.35">
      <c r="A73" s="31" t="s">
        <v>6</v>
      </c>
      <c r="B73" s="32"/>
      <c r="C73" s="3"/>
      <c r="D73"/>
    </row>
    <row r="74" spans="1:4" ht="15.9" customHeight="1" x14ac:dyDescent="0.35">
      <c r="A74" s="61" t="s">
        <v>36</v>
      </c>
      <c r="B74" s="24">
        <f>SUM(B75:B77)</f>
        <v>0</v>
      </c>
      <c r="C74" s="3"/>
      <c r="D74"/>
    </row>
    <row r="75" spans="1:4" ht="15.9" customHeight="1" x14ac:dyDescent="0.35">
      <c r="A75" s="49" t="s">
        <v>80</v>
      </c>
      <c r="B75" s="20">
        <v>0</v>
      </c>
      <c r="C75" s="3"/>
      <c r="D75"/>
    </row>
    <row r="76" spans="1:4" ht="15.9" customHeight="1" x14ac:dyDescent="0.35">
      <c r="A76" s="47" t="s">
        <v>98</v>
      </c>
      <c r="B76" s="20">
        <v>0</v>
      </c>
      <c r="C76" s="8"/>
      <c r="D76" s="15"/>
    </row>
    <row r="77" spans="1:4" ht="15.9" customHeight="1" x14ac:dyDescent="0.35">
      <c r="A77" s="47" t="s">
        <v>99</v>
      </c>
      <c r="B77" s="20">
        <v>0</v>
      </c>
      <c r="C77" s="8"/>
      <c r="D77"/>
    </row>
    <row r="78" spans="1:4" ht="15.9" customHeight="1" x14ac:dyDescent="0.35">
      <c r="A78" s="51" t="s">
        <v>37</v>
      </c>
      <c r="B78" s="24">
        <f>B79</f>
        <v>0</v>
      </c>
      <c r="C78" s="3"/>
      <c r="D78"/>
    </row>
    <row r="79" spans="1:4" ht="15.9" customHeight="1" x14ac:dyDescent="0.35">
      <c r="A79" s="49" t="s">
        <v>97</v>
      </c>
      <c r="B79" s="20">
        <v>0</v>
      </c>
      <c r="C79" s="3"/>
      <c r="D79"/>
    </row>
    <row r="80" spans="1:4" ht="15.9" customHeight="1" x14ac:dyDescent="0.35">
      <c r="A80" s="28" t="s">
        <v>56</v>
      </c>
      <c r="B80" s="33">
        <f>B74+B78</f>
        <v>0</v>
      </c>
      <c r="C80" s="3"/>
      <c r="D80"/>
    </row>
    <row r="81" spans="1:4" s="11" customFormat="1" ht="15.9" customHeight="1" x14ac:dyDescent="0.35">
      <c r="A81" s="29"/>
      <c r="B81" s="30"/>
      <c r="C81" s="10"/>
    </row>
    <row r="82" spans="1:4" ht="15.9" customHeight="1" x14ac:dyDescent="0.35">
      <c r="A82" s="28" t="s">
        <v>7</v>
      </c>
      <c r="B82" s="34"/>
      <c r="C82" s="3"/>
      <c r="D82"/>
    </row>
    <row r="83" spans="1:4" ht="15.9" customHeight="1" x14ac:dyDescent="0.35">
      <c r="A83" s="28" t="s">
        <v>8</v>
      </c>
      <c r="B83" s="28"/>
      <c r="C83" s="5"/>
      <c r="D83"/>
    </row>
    <row r="84" spans="1:4" ht="15.9" customHeight="1" x14ac:dyDescent="0.35">
      <c r="A84" s="61" t="s">
        <v>9</v>
      </c>
      <c r="B84" s="24">
        <v>2884762.71</v>
      </c>
      <c r="C84" s="8"/>
      <c r="D84"/>
    </row>
    <row r="85" spans="1:4" ht="15.9" customHeight="1" x14ac:dyDescent="0.35">
      <c r="A85" s="26" t="s">
        <v>10</v>
      </c>
      <c r="B85" s="24">
        <v>5088467.34</v>
      </c>
      <c r="C85" s="8"/>
      <c r="D85"/>
    </row>
    <row r="86" spans="1:4" ht="15.9" customHeight="1" x14ac:dyDescent="0.35">
      <c r="A86" s="26" t="s">
        <v>11</v>
      </c>
      <c r="B86" s="24">
        <v>965445.49</v>
      </c>
      <c r="C86" s="8"/>
      <c r="D86"/>
    </row>
    <row r="87" spans="1:4" ht="15.9" customHeight="1" x14ac:dyDescent="0.35">
      <c r="A87" s="61" t="s">
        <v>12</v>
      </c>
      <c r="B87" s="24">
        <v>0</v>
      </c>
      <c r="C87" s="8"/>
      <c r="D87"/>
    </row>
    <row r="88" spans="1:4" ht="15.9" customHeight="1" x14ac:dyDescent="0.35">
      <c r="A88" s="61" t="s">
        <v>13</v>
      </c>
      <c r="B88" s="24">
        <v>476739.93</v>
      </c>
      <c r="C88" s="8"/>
      <c r="D88"/>
    </row>
    <row r="89" spans="1:4" ht="18.649999999999999" customHeight="1" x14ac:dyDescent="0.35">
      <c r="A89" s="61" t="s">
        <v>14</v>
      </c>
      <c r="B89" s="24">
        <f>B90+B91</f>
        <v>614625.87</v>
      </c>
      <c r="C89" s="8"/>
      <c r="D89"/>
    </row>
    <row r="90" spans="1:4" ht="18.649999999999999" customHeight="1" x14ac:dyDescent="0.35">
      <c r="A90" s="50" t="s">
        <v>52</v>
      </c>
      <c r="B90" s="20">
        <v>606690.51</v>
      </c>
      <c r="C90" s="8"/>
      <c r="D90"/>
    </row>
    <row r="91" spans="1:4" ht="18.649999999999999" customHeight="1" x14ac:dyDescent="0.35">
      <c r="A91" s="50" t="s">
        <v>53</v>
      </c>
      <c r="B91" s="20">
        <v>7935.36</v>
      </c>
      <c r="C91" s="8"/>
      <c r="D91"/>
    </row>
    <row r="92" spans="1:4" ht="29.15" customHeight="1" x14ac:dyDescent="0.35">
      <c r="A92" s="61" t="s">
        <v>42</v>
      </c>
      <c r="B92" s="24">
        <v>320731.90999999997</v>
      </c>
      <c r="C92" s="8"/>
      <c r="D92"/>
    </row>
    <row r="93" spans="1:4" ht="15.9" customHeight="1" x14ac:dyDescent="0.35">
      <c r="A93" s="61" t="s">
        <v>45</v>
      </c>
      <c r="B93" s="24">
        <f>SUM(B94:B97)</f>
        <v>28214.46</v>
      </c>
      <c r="C93" s="8"/>
      <c r="D93"/>
    </row>
    <row r="94" spans="1:4" ht="15.9" customHeight="1" x14ac:dyDescent="0.35">
      <c r="A94" s="50" t="s">
        <v>60</v>
      </c>
      <c r="B94" s="20">
        <v>28214.46</v>
      </c>
      <c r="C94" s="8"/>
      <c r="D94"/>
    </row>
    <row r="95" spans="1:4" ht="15.9" customHeight="1" x14ac:dyDescent="0.35">
      <c r="A95" s="50" t="s">
        <v>66</v>
      </c>
      <c r="B95" s="20">
        <v>0</v>
      </c>
      <c r="C95" s="8"/>
      <c r="D95"/>
    </row>
    <row r="96" spans="1:4" ht="15.9" customHeight="1" x14ac:dyDescent="0.35">
      <c r="A96" s="50" t="s">
        <v>69</v>
      </c>
      <c r="B96" s="20">
        <v>0</v>
      </c>
      <c r="C96" s="8"/>
      <c r="D96"/>
    </row>
    <row r="97" spans="1:5" ht="15.9" customHeight="1" x14ac:dyDescent="0.35">
      <c r="A97" s="50" t="s">
        <v>65</v>
      </c>
      <c r="B97" s="20">
        <v>0</v>
      </c>
      <c r="C97" s="8"/>
      <c r="D97"/>
    </row>
    <row r="98" spans="1:5" ht="15.9" customHeight="1" x14ac:dyDescent="0.35">
      <c r="A98" s="51" t="s">
        <v>55</v>
      </c>
      <c r="B98" s="24">
        <f>SUM(B84+B85+B86+B87+B88+B89+B92+B93)</f>
        <v>10378987.709999999</v>
      </c>
      <c r="C98" s="8"/>
      <c r="D98"/>
    </row>
    <row r="99" spans="1:5" ht="15.9" customHeight="1" x14ac:dyDescent="0.35">
      <c r="A99" s="29"/>
      <c r="B99" s="35"/>
      <c r="C99" s="8"/>
      <c r="D99"/>
    </row>
    <row r="100" spans="1:5" ht="15.9" customHeight="1" x14ac:dyDescent="0.35">
      <c r="A100" s="44" t="s">
        <v>15</v>
      </c>
      <c r="B100" s="44"/>
      <c r="C100" s="9"/>
      <c r="D100"/>
    </row>
    <row r="101" spans="1:5" ht="15.9" customHeight="1" x14ac:dyDescent="0.35">
      <c r="A101" s="50" t="s">
        <v>43</v>
      </c>
      <c r="B101" s="20">
        <v>1330</v>
      </c>
      <c r="C101" s="9"/>
      <c r="D101"/>
    </row>
    <row r="102" spans="1:5" ht="15.9" customHeight="1" x14ac:dyDescent="0.35">
      <c r="A102" s="50" t="s">
        <v>16</v>
      </c>
      <c r="B102" s="20">
        <v>389290.12</v>
      </c>
      <c r="C102" s="9"/>
      <c r="D102"/>
    </row>
    <row r="103" spans="1:5" ht="15.9" customHeight="1" x14ac:dyDescent="0.35">
      <c r="A103" s="50" t="s">
        <v>17</v>
      </c>
      <c r="B103" s="20">
        <v>0</v>
      </c>
      <c r="C103" s="9"/>
      <c r="D103"/>
    </row>
    <row r="104" spans="1:5" ht="15.9" customHeight="1" x14ac:dyDescent="0.35">
      <c r="A104" s="50" t="s">
        <v>44</v>
      </c>
      <c r="B104" s="20">
        <v>0</v>
      </c>
      <c r="C104" s="9"/>
      <c r="D104"/>
    </row>
    <row r="105" spans="1:5" ht="15.9" customHeight="1" x14ac:dyDescent="0.35">
      <c r="A105" s="51" t="s">
        <v>26</v>
      </c>
      <c r="B105" s="24">
        <f>SUM(B101:B104)</f>
        <v>390620.12</v>
      </c>
      <c r="C105" s="3"/>
      <c r="D105"/>
    </row>
    <row r="106" spans="1:5" ht="15.9" customHeight="1" x14ac:dyDescent="0.35">
      <c r="A106" s="51" t="s">
        <v>27</v>
      </c>
      <c r="B106" s="24">
        <f>B98+B105</f>
        <v>10769607.829999998</v>
      </c>
      <c r="C106" s="3"/>
      <c r="D106"/>
    </row>
    <row r="107" spans="1:5" ht="15.9" customHeight="1" x14ac:dyDescent="0.35">
      <c r="A107" s="29"/>
      <c r="B107" s="27"/>
      <c r="C107" s="3"/>
      <c r="D107"/>
    </row>
    <row r="108" spans="1:5" ht="15.9" customHeight="1" x14ac:dyDescent="0.35">
      <c r="A108" s="31" t="s">
        <v>18</v>
      </c>
      <c r="B108" s="32"/>
      <c r="C108" s="3"/>
      <c r="D108"/>
    </row>
    <row r="109" spans="1:5" ht="15.9" customHeight="1" x14ac:dyDescent="0.35">
      <c r="A109" s="50" t="s">
        <v>19</v>
      </c>
      <c r="B109" s="20">
        <v>0</v>
      </c>
      <c r="C109" s="9"/>
      <c r="D109" s="15"/>
    </row>
    <row r="110" spans="1:5" ht="15.9" customHeight="1" x14ac:dyDescent="0.35">
      <c r="A110" s="50" t="s">
        <v>68</v>
      </c>
      <c r="B110" s="20">
        <v>0</v>
      </c>
      <c r="C110" s="1"/>
      <c r="D110"/>
    </row>
    <row r="111" spans="1:5" ht="15.9" customHeight="1" x14ac:dyDescent="0.35">
      <c r="A111" s="51" t="s">
        <v>28</v>
      </c>
      <c r="B111" s="52">
        <f>B109+B110</f>
        <v>0</v>
      </c>
      <c r="C111" s="1"/>
      <c r="D111"/>
    </row>
    <row r="112" spans="1:5" s="11" customFormat="1" ht="15.9" customHeight="1" x14ac:dyDescent="0.35">
      <c r="A112" s="51"/>
      <c r="B112" s="51"/>
      <c r="C112" s="12"/>
      <c r="E112" s="38">
        <f>B38+B62-B106-B111</f>
        <v>15230396.41</v>
      </c>
    </row>
    <row r="113" spans="1:5" ht="15.9" customHeight="1" x14ac:dyDescent="0.35">
      <c r="A113" s="42" t="s">
        <v>117</v>
      </c>
      <c r="B113" s="43"/>
      <c r="C113" s="7"/>
      <c r="D113"/>
      <c r="E113" s="15">
        <f>B126-E112</f>
        <v>0</v>
      </c>
    </row>
    <row r="114" spans="1:5" ht="15.9" customHeight="1" x14ac:dyDescent="0.35">
      <c r="A114" s="56" t="s">
        <v>20</v>
      </c>
      <c r="B114" s="57">
        <v>0</v>
      </c>
      <c r="C114" s="7"/>
      <c r="D114"/>
    </row>
    <row r="115" spans="1:5" ht="15.9" customHeight="1" x14ac:dyDescent="0.35">
      <c r="A115" s="56" t="s">
        <v>102</v>
      </c>
      <c r="B115" s="24">
        <f>SUM(B116:B119)</f>
        <v>3817052.5300000003</v>
      </c>
      <c r="C115" s="7"/>
      <c r="D115" s="15"/>
    </row>
    <row r="116" spans="1:5" ht="15.9" customHeight="1" x14ac:dyDescent="0.35">
      <c r="A116" s="47" t="s">
        <v>81</v>
      </c>
      <c r="B116" s="20">
        <v>0</v>
      </c>
      <c r="C116" s="7"/>
      <c r="D116" s="15"/>
      <c r="E116" s="15">
        <f>B114+B115+B120-B126</f>
        <v>0</v>
      </c>
    </row>
    <row r="117" spans="1:5" ht="15.9" customHeight="1" x14ac:dyDescent="0.35">
      <c r="A117" s="47" t="s">
        <v>103</v>
      </c>
      <c r="B117" s="20">
        <v>590869.18000000005</v>
      </c>
      <c r="C117" s="7"/>
      <c r="D117" s="15"/>
    </row>
    <row r="118" spans="1:5" ht="15.9" customHeight="1" x14ac:dyDescent="0.35">
      <c r="A118" s="47" t="s">
        <v>104</v>
      </c>
      <c r="B118" s="20">
        <v>1373094.55</v>
      </c>
      <c r="C118" s="7"/>
      <c r="D118" s="15"/>
    </row>
    <row r="119" spans="1:5" ht="15.9" customHeight="1" x14ac:dyDescent="0.35">
      <c r="A119" s="47" t="s">
        <v>105</v>
      </c>
      <c r="B119" s="20">
        <v>1853088.8</v>
      </c>
      <c r="C119" s="7"/>
      <c r="D119" s="15"/>
    </row>
    <row r="120" spans="1:5" ht="15.9" customHeight="1" x14ac:dyDescent="0.35">
      <c r="A120" s="56" t="s">
        <v>106</v>
      </c>
      <c r="B120" s="24">
        <f>SUM(B121:B125)</f>
        <v>11413343.879999999</v>
      </c>
      <c r="C120" s="13"/>
      <c r="D120"/>
    </row>
    <row r="121" spans="1:5" ht="15.9" customHeight="1" x14ac:dyDescent="0.35">
      <c r="A121" s="47" t="s">
        <v>82</v>
      </c>
      <c r="B121" s="20">
        <v>0</v>
      </c>
      <c r="C121" s="13"/>
      <c r="D121"/>
    </row>
    <row r="122" spans="1:5" ht="15.9" customHeight="1" x14ac:dyDescent="0.35">
      <c r="A122" s="47" t="s">
        <v>107</v>
      </c>
      <c r="B122" s="20">
        <v>0</v>
      </c>
      <c r="C122" s="13"/>
      <c r="D122"/>
    </row>
    <row r="123" spans="1:5" ht="15.9" customHeight="1" x14ac:dyDescent="0.35">
      <c r="A123" s="47" t="s">
        <v>108</v>
      </c>
      <c r="B123" s="20">
        <v>7103263.8499999996</v>
      </c>
      <c r="C123" s="13"/>
      <c r="D123"/>
    </row>
    <row r="124" spans="1:5" ht="15.9" customHeight="1" x14ac:dyDescent="0.35">
      <c r="A124" s="47" t="s">
        <v>109</v>
      </c>
      <c r="B124" s="20">
        <v>308670.21999999997</v>
      </c>
      <c r="C124" s="13"/>
      <c r="D124"/>
    </row>
    <row r="125" spans="1:5" ht="15.9" customHeight="1" x14ac:dyDescent="0.35">
      <c r="A125" s="47" t="s">
        <v>110</v>
      </c>
      <c r="B125" s="20">
        <v>4001409.81</v>
      </c>
      <c r="C125" s="13"/>
      <c r="D125"/>
    </row>
    <row r="126" spans="1:5" ht="15.9" customHeight="1" x14ac:dyDescent="0.35">
      <c r="A126" s="51" t="s">
        <v>54</v>
      </c>
      <c r="B126" s="24">
        <f>(B115+B120)</f>
        <v>15230396.41</v>
      </c>
      <c r="C126" s="13"/>
      <c r="D126" s="15"/>
    </row>
    <row r="127" spans="1:5" ht="15.9" customHeight="1" x14ac:dyDescent="0.35">
      <c r="A127" s="53" t="s">
        <v>38</v>
      </c>
      <c r="B127" s="27"/>
      <c r="C127" s="1"/>
    </row>
    <row r="128" spans="1:5" ht="15.9" customHeight="1" x14ac:dyDescent="0.35">
      <c r="A128" s="39" t="s">
        <v>21</v>
      </c>
      <c r="B128" s="41"/>
      <c r="C128" s="1"/>
    </row>
    <row r="129" spans="1:5" ht="15.9" customHeight="1" x14ac:dyDescent="0.35">
      <c r="A129" s="54" t="s">
        <v>62</v>
      </c>
      <c r="B129" s="24">
        <v>0</v>
      </c>
      <c r="C129" s="1"/>
    </row>
    <row r="130" spans="1:5" ht="15.9" customHeight="1" x14ac:dyDescent="0.35">
      <c r="A130" s="54" t="s">
        <v>63</v>
      </c>
      <c r="B130" s="24">
        <v>0</v>
      </c>
      <c r="C130" s="1"/>
      <c r="E130" s="15"/>
    </row>
    <row r="131" spans="1:5" ht="15.9" customHeight="1" x14ac:dyDescent="0.35">
      <c r="A131" s="54" t="s">
        <v>64</v>
      </c>
      <c r="B131" s="24">
        <v>0</v>
      </c>
      <c r="C131" s="1"/>
    </row>
    <row r="132" spans="1:5" ht="15.9" customHeight="1" x14ac:dyDescent="0.35">
      <c r="A132" s="39" t="s">
        <v>22</v>
      </c>
      <c r="B132" s="40">
        <f>B129+B130+B131</f>
        <v>0</v>
      </c>
    </row>
    <row r="133" spans="1:5" x14ac:dyDescent="0.35">
      <c r="A133" s="62" t="s">
        <v>70</v>
      </c>
      <c r="B133" s="63"/>
    </row>
    <row r="134" spans="1:5" ht="29.15" customHeight="1" x14ac:dyDescent="0.35">
      <c r="A134" s="62" t="s">
        <v>86</v>
      </c>
      <c r="B134" s="62"/>
    </row>
    <row r="135" spans="1:5" ht="12.65" customHeight="1" x14ac:dyDescent="0.35">
      <c r="A135" s="55"/>
      <c r="B135" s="55"/>
    </row>
    <row r="136" spans="1:5" ht="15.75" customHeight="1" x14ac:dyDescent="0.35">
      <c r="A136" s="37" t="s">
        <v>119</v>
      </c>
      <c r="B136" s="36" t="s">
        <v>118</v>
      </c>
    </row>
    <row r="137" spans="1:5" x14ac:dyDescent="0.35">
      <c r="A137" s="65"/>
      <c r="B137" s="65"/>
    </row>
    <row r="147" spans="2:2" ht="18" customHeight="1" x14ac:dyDescent="0.35">
      <c r="B147" s="14"/>
    </row>
  </sheetData>
  <mergeCells count="6">
    <mergeCell ref="A137:B137"/>
    <mergeCell ref="A22:B22"/>
    <mergeCell ref="B23:B24"/>
    <mergeCell ref="A1:B1"/>
    <mergeCell ref="A2:B7"/>
    <mergeCell ref="A8:B9"/>
  </mergeCells>
  <phoneticPr fontId="4" type="noConversion"/>
  <printOptions horizontalCentered="1" verticalCentered="1"/>
  <pageMargins left="0.7" right="0.7" top="1.0864583333333333" bottom="0.75" header="0.3" footer="0.3"/>
  <pageSetup paperSize="9" scale="49" fitToHeight="0" orientation="portrait" r:id="rId1"/>
  <headerFooter>
    <oddHeader>&amp;C&amp;G</oddHeader>
  </headerFooter>
  <ignoredErrors>
    <ignoredError sqref="B48 B41" formulaRange="1"/>
  </ignoredError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08.2026</vt:lpstr>
      <vt:lpstr>'08.2026'!Area_de_impressao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Ailton.guimaraes</dc:creator>
  <dc:description/>
  <cp:lastModifiedBy>Financeiro Demandas Gerais</cp:lastModifiedBy>
  <cp:revision>1</cp:revision>
  <cp:lastPrinted>2026-09-09T21:06:32Z</cp:lastPrinted>
  <dcterms:created xsi:type="dcterms:W3CDTF">2021-09-23T15:15:02Z</dcterms:created>
  <dcterms:modified xsi:type="dcterms:W3CDTF">2026-09-09T21:09:32Z</dcterms:modified>
  <dc:language>pt-BR</dc:language>
</cp:coreProperties>
</file>